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iigosa-my.sharepoint.com/personal/amay800681_siigo_com/Documents/Escritorio/"/>
    </mc:Choice>
  </mc:AlternateContent>
  <bookViews>
    <workbookView xWindow="0" yWindow="0" windowWidth="19200" windowHeight="647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" i="1" l="1"/>
  <c r="G18" i="1"/>
  <c r="N17" i="1"/>
  <c r="G17" i="1"/>
  <c r="N16" i="1"/>
  <c r="G16" i="1"/>
  <c r="N15" i="1"/>
  <c r="G15" i="1"/>
  <c r="N14" i="1"/>
  <c r="G14" i="1"/>
  <c r="N13" i="1"/>
  <c r="G13" i="1"/>
  <c r="N12" i="1"/>
  <c r="G12" i="1"/>
  <c r="N11" i="1"/>
  <c r="G11" i="1"/>
  <c r="N10" i="1"/>
  <c r="L10" i="1"/>
  <c r="M10" i="1" s="1"/>
  <c r="J10" i="1" a="1"/>
  <c r="J10" i="1" s="1"/>
  <c r="K10" i="1" s="1"/>
  <c r="G10" i="1"/>
  <c r="N9" i="1"/>
  <c r="L9" i="1"/>
  <c r="J9" i="1" a="1"/>
  <c r="J9" i="1" s="1"/>
  <c r="K9" i="1" s="1"/>
  <c r="G9" i="1"/>
  <c r="M9" i="1" l="1"/>
</calcChain>
</file>

<file path=xl/sharedStrings.xml><?xml version="1.0" encoding="utf-8"?>
<sst xmlns="http://schemas.openxmlformats.org/spreadsheetml/2006/main" count="34" uniqueCount="33">
  <si>
    <t>Método de valoración de inventarios ABC</t>
  </si>
  <si>
    <t>Código de producto</t>
  </si>
  <si>
    <t>###########1</t>
  </si>
  <si>
    <t>###########2</t>
  </si>
  <si>
    <t>###########3</t>
  </si>
  <si>
    <t>###########4</t>
  </si>
  <si>
    <t>###########5</t>
  </si>
  <si>
    <t>###########6</t>
  </si>
  <si>
    <t>###########7</t>
  </si>
  <si>
    <t>###########8</t>
  </si>
  <si>
    <t>###########9</t>
  </si>
  <si>
    <t>###########10</t>
  </si>
  <si>
    <t>Producto</t>
  </si>
  <si>
    <t>Ejemplo 1</t>
  </si>
  <si>
    <t>Ejemplo 2</t>
  </si>
  <si>
    <t>Ejemplo 3</t>
  </si>
  <si>
    <t>Ejemplo 4</t>
  </si>
  <si>
    <t>Ejemplo 5</t>
  </si>
  <si>
    <t>Ejemplo 6</t>
  </si>
  <si>
    <t>Ejemplo 7</t>
  </si>
  <si>
    <t>Ejemplo 8</t>
  </si>
  <si>
    <t>Ejemplo 9</t>
  </si>
  <si>
    <t>Ejemplo 10</t>
  </si>
  <si>
    <t>Fecha de ingreso a bodega (Mes-día-año)</t>
  </si>
  <si>
    <t>Artículos</t>
  </si>
  <si>
    <t>Costo por unidad</t>
  </si>
  <si>
    <t>Total</t>
  </si>
  <si>
    <t>Ranking respecto al costo</t>
  </si>
  <si>
    <t>Total del costo</t>
  </si>
  <si>
    <t>CP            (Costo porcentual)</t>
  </si>
  <si>
    <t>CPA                           (Costo porcentual acumulado)</t>
  </si>
  <si>
    <t>Clasificación ABC</t>
  </si>
  <si>
    <t>Espacio para Logo  de 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</si>
</sst>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&quot;-&quot;mm&quot;-&quot;yy"/>
    <numFmt numFmtId="165" formatCode="mm\-dd\-yy"/>
    <numFmt numFmtId="166" formatCode="_(&quot;$&quot;* #,##0.00_);_(&quot;$&quot;* \(#,##0.00\);_(&quot;$&quot;* &quot;-&quot;??_);_(@_)"/>
    <numFmt numFmtId="167" formatCode="0.0%"/>
  </numFmts>
  <fonts count="11">
    <font>
      <sz val="11"/>
      <color theme="1"/>
      <name val="Calibri"/>
      <family val="2"/>
      <scheme val="minor"/>
    </font>
    <font>
      <sz val="12"/>
      <color rgb="FF33475B"/>
      <name val="Avenir"/>
    </font>
    <font>
      <sz val="10"/>
      <color rgb="FF33475B"/>
      <name val="Avenir"/>
    </font>
    <font>
      <b/>
      <sz val="11"/>
      <color rgb="FF33475B"/>
      <name val="Avenir"/>
    </font>
    <font>
      <sz val="10"/>
      <color rgb="FF33475B"/>
      <name val="Calibri"/>
      <scheme val="minor"/>
    </font>
    <font>
      <b/>
      <sz val="16"/>
      <color rgb="FF33475B"/>
      <name val="Avenir"/>
    </font>
    <font>
      <sz val="11"/>
      <color rgb="FF33475B"/>
      <name val="Avenir"/>
    </font>
    <font>
      <sz val="14"/>
      <color theme="1"/>
      <name val="Calibri"/>
      <family val="2"/>
      <scheme val="minor"/>
    </font>
    <font>
      <b/>
      <sz val="13"/>
      <color rgb="FF33475B"/>
      <name val="Calibri"/>
      <family val="2"/>
      <scheme val="minor"/>
    </font>
    <font>
      <b/>
      <sz val="24"/>
      <color theme="4"/>
      <name val="Calibri"/>
      <family val="2"/>
      <scheme val="minor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F0F6"/>
        <bgColor rgb="FFEAF0F6"/>
      </patternFill>
    </fill>
    <fill>
      <patternFill patternType="solid">
        <fgColor theme="4" tint="0.79998168889431442"/>
        <bgColor rgb="FF00A4B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53342"/>
      </left>
      <right style="thin">
        <color rgb="FF253342"/>
      </right>
      <top style="thin">
        <color rgb="FF253342"/>
      </top>
      <bottom style="thin">
        <color rgb="FF25334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164" fontId="3" fillId="0" borderId="1" xfId="0" applyNumberFormat="1" applyFont="1" applyBorder="1" applyAlignment="1">
      <alignment horizontal="center" vertical="top"/>
    </xf>
    <xf numFmtId="165" fontId="3" fillId="2" borderId="1" xfId="0" applyNumberFormat="1" applyFont="1" applyFill="1" applyBorder="1" applyAlignment="1">
      <alignment horizontal="center" vertical="top"/>
    </xf>
    <xf numFmtId="165" fontId="3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6" fontId="3" fillId="0" borderId="1" xfId="0" applyNumberFormat="1" applyFont="1" applyBorder="1" applyAlignment="1">
      <alignment horizontal="right" vertical="top"/>
    </xf>
    <xf numFmtId="166" fontId="3" fillId="2" borderId="1" xfId="0" applyNumberFormat="1" applyFont="1" applyFill="1" applyBorder="1" applyAlignment="1">
      <alignment horizontal="right" vertical="top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2" xfId="0" applyFont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166" fontId="6" fillId="0" borderId="2" xfId="0" applyNumberFormat="1" applyFont="1" applyBorder="1" applyAlignment="1">
      <alignment horizontal="left" vertical="top"/>
    </xf>
    <xf numFmtId="166" fontId="6" fillId="2" borderId="2" xfId="0" applyNumberFormat="1" applyFont="1" applyFill="1" applyBorder="1" applyAlignment="1">
      <alignment horizontal="left" vertical="top"/>
    </xf>
    <xf numFmtId="9" fontId="6" fillId="0" borderId="2" xfId="0" applyNumberFormat="1" applyFont="1" applyBorder="1" applyAlignment="1">
      <alignment horizontal="center" vertical="top"/>
    </xf>
    <xf numFmtId="9" fontId="6" fillId="2" borderId="2" xfId="0" applyNumberFormat="1" applyFont="1" applyFill="1" applyBorder="1" applyAlignment="1">
      <alignment horizontal="center" vertical="top"/>
    </xf>
    <xf numFmtId="167" fontId="6" fillId="0" borderId="2" xfId="0" applyNumberFormat="1" applyFont="1" applyBorder="1" applyAlignment="1">
      <alignment horizontal="right" vertical="top"/>
    </xf>
    <xf numFmtId="167" fontId="6" fillId="2" borderId="2" xfId="0" applyNumberFormat="1" applyFont="1" applyFill="1" applyBorder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0" fillId="0" borderId="0" xfId="0" applyFont="1" applyAlignment="1"/>
    <xf numFmtId="0" fontId="7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/>
  </cellXfs>
  <cellStyles count="1">
    <cellStyle name="Normal" xfId="0" builtinId="0"/>
  </cellStyles>
  <dxfs count="3">
    <dxf>
      <fill>
        <patternFill patternType="solid">
          <fgColor rgb="FF7FDED2"/>
          <bgColor rgb="FF7FDED2"/>
        </patternFill>
      </fill>
    </dxf>
    <dxf>
      <fill>
        <patternFill patternType="solid">
          <fgColor rgb="FFB4BBE8"/>
          <bgColor rgb="FFB4BBE8"/>
        </patternFill>
      </fill>
    </dxf>
    <dxf>
      <fill>
        <patternFill patternType="solid">
          <fgColor rgb="FFFFBCAC"/>
          <bgColor rgb="FFFFBCA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y800681\Downloads\Plantilla%20con%20formatos%20de%20inventario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Método de valoración de inventa"/>
      <sheetName val="Sheet13"/>
      <sheetName val="Sheet14"/>
      <sheetName val="Sheet15"/>
      <sheetName val="Sheet16"/>
      <sheetName val="Sheet17"/>
    </sheetNames>
    <sheetDataSet>
      <sheetData sheetId="0"/>
      <sheetData sheetId="1">
        <row r="6">
          <cell r="C6" t="str">
            <v>Ejemplo 1</v>
          </cell>
          <cell r="D6">
            <v>44289</v>
          </cell>
          <cell r="E6">
            <v>500</v>
          </cell>
          <cell r="F6">
            <v>25</v>
          </cell>
          <cell r="G6">
            <v>12500</v>
          </cell>
          <cell r="K6">
            <v>24000</v>
          </cell>
          <cell r="R6">
            <v>2</v>
          </cell>
        </row>
        <row r="7">
          <cell r="C7" t="str">
            <v>Ejemplo 2</v>
          </cell>
          <cell r="D7">
            <v>44315</v>
          </cell>
          <cell r="E7">
            <v>750</v>
          </cell>
          <cell r="F7">
            <v>11</v>
          </cell>
          <cell r="G7">
            <v>8250</v>
          </cell>
          <cell r="K7">
            <v>12500</v>
          </cell>
          <cell r="R7">
            <v>3</v>
          </cell>
        </row>
        <row r="8">
          <cell r="C8" t="str">
            <v>Ejemplo 3</v>
          </cell>
          <cell r="D8">
            <v>44332</v>
          </cell>
          <cell r="E8">
            <v>200</v>
          </cell>
          <cell r="F8">
            <v>12</v>
          </cell>
          <cell r="G8">
            <v>2400</v>
          </cell>
          <cell r="K8">
            <v>8250</v>
          </cell>
          <cell r="R8">
            <v>5</v>
          </cell>
        </row>
        <row r="9">
          <cell r="C9" t="str">
            <v>Ejemplo 4</v>
          </cell>
          <cell r="D9">
            <v>44258</v>
          </cell>
          <cell r="E9">
            <v>800</v>
          </cell>
          <cell r="F9">
            <v>30</v>
          </cell>
          <cell r="G9">
            <v>24000</v>
          </cell>
          <cell r="I9">
            <v>4</v>
          </cell>
          <cell r="K9">
            <v>4000</v>
          </cell>
          <cell r="M9">
            <v>0.95270666406097315</v>
          </cell>
          <cell r="R9">
            <v>1</v>
          </cell>
        </row>
        <row r="10">
          <cell r="C10" t="str">
            <v>Ejemplo 5</v>
          </cell>
          <cell r="D10">
            <v>44338</v>
          </cell>
          <cell r="E10">
            <v>100</v>
          </cell>
          <cell r="F10">
            <v>40</v>
          </cell>
          <cell r="G10">
            <v>4000</v>
          </cell>
          <cell r="I10">
            <v>5</v>
          </cell>
          <cell r="K10">
            <v>2400</v>
          </cell>
          <cell r="M10">
            <v>0.99960914598397488</v>
          </cell>
          <cell r="R10">
            <v>4</v>
          </cell>
        </row>
        <row r="11">
          <cell r="C11" t="str">
            <v>Ejemplo 6</v>
          </cell>
          <cell r="D11">
            <v>44301</v>
          </cell>
          <cell r="E11">
            <v>1</v>
          </cell>
          <cell r="F11">
            <v>2</v>
          </cell>
          <cell r="G11">
            <v>2</v>
          </cell>
          <cell r="K11">
            <v>6</v>
          </cell>
          <cell r="M11">
            <v>0.99972640218878239</v>
          </cell>
          <cell r="R11">
            <v>10</v>
          </cell>
        </row>
        <row r="12">
          <cell r="C12" t="str">
            <v>Ejemplo 7</v>
          </cell>
          <cell r="D12">
            <v>44269</v>
          </cell>
          <cell r="E12">
            <v>1</v>
          </cell>
          <cell r="F12">
            <v>3</v>
          </cell>
          <cell r="G12">
            <v>3</v>
          </cell>
          <cell r="K12">
            <v>5</v>
          </cell>
          <cell r="M12">
            <v>0.99982411569278862</v>
          </cell>
          <cell r="R12">
            <v>9</v>
          </cell>
        </row>
        <row r="13">
          <cell r="C13" t="str">
            <v>Ejemplo 8</v>
          </cell>
          <cell r="D13">
            <v>44353</v>
          </cell>
          <cell r="E13">
            <v>1</v>
          </cell>
          <cell r="F13">
            <v>4</v>
          </cell>
          <cell r="G13">
            <v>4</v>
          </cell>
          <cell r="K13">
            <v>4</v>
          </cell>
          <cell r="M13">
            <v>0.99990228649599366</v>
          </cell>
          <cell r="R13">
            <v>8</v>
          </cell>
        </row>
        <row r="14">
          <cell r="C14" t="str">
            <v>Ejemplo 9</v>
          </cell>
          <cell r="D14">
            <v>44229</v>
          </cell>
          <cell r="E14">
            <v>1</v>
          </cell>
          <cell r="F14">
            <v>5</v>
          </cell>
          <cell r="G14">
            <v>5</v>
          </cell>
          <cell r="K14">
            <v>3</v>
          </cell>
          <cell r="M14">
            <v>0.99996091459839742</v>
          </cell>
          <cell r="R14">
            <v>7</v>
          </cell>
        </row>
        <row r="15">
          <cell r="C15" t="str">
            <v>Ejemplo 10</v>
          </cell>
          <cell r="D15">
            <v>44333</v>
          </cell>
          <cell r="E15">
            <v>1</v>
          </cell>
          <cell r="F15">
            <v>6</v>
          </cell>
          <cell r="G15">
            <v>6</v>
          </cell>
          <cell r="K15">
            <v>2</v>
          </cell>
          <cell r="M15">
            <v>0.99999999999999989</v>
          </cell>
          <cell r="R15">
            <v>6</v>
          </cell>
        </row>
        <row r="16">
          <cell r="M16"/>
        </row>
        <row r="17">
          <cell r="M17"/>
        </row>
        <row r="18">
          <cell r="M18"/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"/>
  <sheetViews>
    <sheetView tabSelected="1" topLeftCell="A4" workbookViewId="0">
      <selection activeCell="B4" sqref="B4:N6"/>
    </sheetView>
  </sheetViews>
  <sheetFormatPr baseColWidth="10" defaultRowHeight="14.5"/>
  <sheetData>
    <row r="1" spans="2:14">
      <c r="B1" s="29" t="s">
        <v>32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2:14" ht="28.5" customHeight="1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4" spans="2:14">
      <c r="B4" s="30" t="s">
        <v>0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2:14"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2:14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2:14" ht="20">
      <c r="B7" s="1"/>
      <c r="C7" s="1"/>
      <c r="D7" s="1"/>
      <c r="E7" s="9"/>
      <c r="F7" s="9"/>
      <c r="G7" s="9"/>
      <c r="H7" s="9"/>
      <c r="I7" s="27"/>
      <c r="J7" s="28"/>
      <c r="K7" s="28"/>
      <c r="L7" s="28"/>
      <c r="M7" s="28"/>
      <c r="N7" s="28"/>
    </row>
    <row r="8" spans="2:14" ht="102">
      <c r="B8" s="26" t="s">
        <v>1</v>
      </c>
      <c r="C8" s="26" t="s">
        <v>12</v>
      </c>
      <c r="D8" s="26" t="s">
        <v>23</v>
      </c>
      <c r="E8" s="26" t="s">
        <v>24</v>
      </c>
      <c r="F8" s="26" t="s">
        <v>25</v>
      </c>
      <c r="G8" s="26" t="s">
        <v>26</v>
      </c>
      <c r="H8" s="14"/>
      <c r="I8" s="26" t="s">
        <v>27</v>
      </c>
      <c r="J8" s="26" t="s">
        <v>12</v>
      </c>
      <c r="K8" s="26" t="s">
        <v>28</v>
      </c>
      <c r="L8" s="26" t="s">
        <v>29</v>
      </c>
      <c r="M8" s="26" t="s">
        <v>30</v>
      </c>
      <c r="N8" s="26" t="s">
        <v>31</v>
      </c>
    </row>
    <row r="9" spans="2:14">
      <c r="B9" s="2" t="s">
        <v>2</v>
      </c>
      <c r="C9" s="4" t="s">
        <v>13</v>
      </c>
      <c r="D9" s="6">
        <v>44289</v>
      </c>
      <c r="E9" s="10">
        <v>500</v>
      </c>
      <c r="F9" s="12">
        <v>25</v>
      </c>
      <c r="G9" s="12">
        <f t="shared" ref="G9:G18" si="0">F9*E9</f>
        <v>12500</v>
      </c>
      <c r="H9" s="15"/>
      <c r="I9" s="16">
        <v>1</v>
      </c>
      <c r="J9" s="16" t="str">
        <f t="array" ref="J9">INDEX('[1]Método de valoración de inventa'!$C$6:$C$15,MATCH('[1]Método de valoración de inventa'!$I9,'[1]Método de valoración de inventa'!$R$6:$R$15,0))</f>
        <v>Ejemplo 5</v>
      </c>
      <c r="K9" s="18">
        <f>(VLOOKUP(J9,'[1]Método de valoración de inventa'!$C$6:$G$15,5,0))</f>
        <v>4000</v>
      </c>
      <c r="L9" s="20">
        <f>('[1]Método de valoración de inventa'!$K9/SUM('[1]Método de valoración de inventa'!$K$6:$K$15))</f>
        <v>7.8170803205002928E-2</v>
      </c>
      <c r="M9" s="22">
        <f t="shared" ref="M9:M18" si="1">SUM($L$6:L9)</f>
        <v>7.8170803205002928E-2</v>
      </c>
      <c r="N9" s="24" t="str">
        <f>IF('[1]Método de valoración de inventa'!$M9&lt;=80%,"A",IF('[1]Método de valoración de inventa'!$M9&lt;=95%,"B","C"))</f>
        <v>C</v>
      </c>
    </row>
    <row r="10" spans="2:14">
      <c r="B10" s="3" t="s">
        <v>3</v>
      </c>
      <c r="C10" s="5" t="s">
        <v>14</v>
      </c>
      <c r="D10" s="7"/>
      <c r="E10" s="11"/>
      <c r="F10" s="13"/>
      <c r="G10" s="13">
        <f t="shared" si="0"/>
        <v>0</v>
      </c>
      <c r="H10" s="15"/>
      <c r="I10" s="17">
        <v>2</v>
      </c>
      <c r="J10" s="17" t="str">
        <f t="array" ref="J10">INDEX('[1]Método de valoración de inventa'!$C$6:$C$15,MATCH('[1]Método de valoración de inventa'!$I10,'[1]Método de valoración de inventa'!$R$6:$R$15,0))</f>
        <v>Ejemplo 3</v>
      </c>
      <c r="K10" s="19">
        <f>(VLOOKUP(J10,'[1]Método de valoración de inventa'!$C$6:$G$15,5,0))</f>
        <v>2400</v>
      </c>
      <c r="L10" s="21">
        <f>('[1]Método de valoración de inventa'!$K10/SUM('[1]Método de valoración de inventa'!$K$6:$K$15))</f>
        <v>4.6902481923001761E-2</v>
      </c>
      <c r="M10" s="23">
        <f t="shared" si="1"/>
        <v>0.1250732851280047</v>
      </c>
      <c r="N10" s="25" t="str">
        <f>IF('[1]Método de valoración de inventa'!$M10&lt;=80%,"A",IF('[1]Método de valoración de inventa'!$M10&lt;=95%,"B","C"))</f>
        <v>C</v>
      </c>
    </row>
    <row r="11" spans="2:14">
      <c r="B11" s="2" t="s">
        <v>4</v>
      </c>
      <c r="C11" s="4" t="s">
        <v>15</v>
      </c>
      <c r="D11" s="8"/>
      <c r="E11" s="10"/>
      <c r="F11" s="12"/>
      <c r="G11" s="12">
        <f t="shared" si="0"/>
        <v>0</v>
      </c>
      <c r="H11" s="15"/>
      <c r="I11" s="16">
        <v>3</v>
      </c>
      <c r="J11" s="16"/>
      <c r="K11" s="18"/>
      <c r="L11" s="20"/>
      <c r="M11" s="22"/>
      <c r="N11" s="24" t="str">
        <f>IF('[1]Método de valoración de inventa'!$M11&lt;=80%,"A",IF('[1]Método de valoración de inventa'!$M11&lt;=95%,"B","C"))</f>
        <v>C</v>
      </c>
    </row>
    <row r="12" spans="2:14">
      <c r="B12" s="3" t="s">
        <v>5</v>
      </c>
      <c r="C12" s="5" t="s">
        <v>16</v>
      </c>
      <c r="D12" s="7"/>
      <c r="E12" s="11"/>
      <c r="F12" s="13"/>
      <c r="G12" s="13">
        <f t="shared" si="0"/>
        <v>0</v>
      </c>
      <c r="H12" s="15"/>
      <c r="I12" s="17">
        <v>4</v>
      </c>
      <c r="J12" s="17"/>
      <c r="K12" s="19"/>
      <c r="L12" s="21"/>
      <c r="M12" s="23"/>
      <c r="N12" s="25" t="str">
        <f>IF('[1]Método de valoración de inventa'!$M12&lt;=80%,"A",IF('[1]Método de valoración de inventa'!$M12&lt;=95%,"B","C"))</f>
        <v>C</v>
      </c>
    </row>
    <row r="13" spans="2:14">
      <c r="B13" s="2" t="s">
        <v>6</v>
      </c>
      <c r="C13" s="4" t="s">
        <v>17</v>
      </c>
      <c r="D13" s="8"/>
      <c r="E13" s="10"/>
      <c r="F13" s="12"/>
      <c r="G13" s="12">
        <f t="shared" si="0"/>
        <v>0</v>
      </c>
      <c r="H13" s="15"/>
      <c r="I13" s="16">
        <v>5</v>
      </c>
      <c r="J13" s="16"/>
      <c r="K13" s="18"/>
      <c r="L13" s="20"/>
      <c r="M13" s="22"/>
      <c r="N13" s="24" t="str">
        <f>IF('[1]Método de valoración de inventa'!$M13&lt;=80%,"A",IF('[1]Método de valoración de inventa'!$M13&lt;=95%,"B","C"))</f>
        <v>C</v>
      </c>
    </row>
    <row r="14" spans="2:14">
      <c r="B14" s="3" t="s">
        <v>7</v>
      </c>
      <c r="C14" s="5" t="s">
        <v>18</v>
      </c>
      <c r="D14" s="7"/>
      <c r="E14" s="11"/>
      <c r="F14" s="13"/>
      <c r="G14" s="13">
        <f t="shared" si="0"/>
        <v>0</v>
      </c>
      <c r="H14" s="15"/>
      <c r="I14" s="17">
        <v>6</v>
      </c>
      <c r="J14" s="17"/>
      <c r="K14" s="19"/>
      <c r="L14" s="21"/>
      <c r="M14" s="23"/>
      <c r="N14" s="25" t="str">
        <f>IF('[1]Método de valoración de inventa'!$M14&lt;=80%,"A",IF('[1]Método de valoración de inventa'!$M14&lt;=95%,"B","C"))</f>
        <v>C</v>
      </c>
    </row>
    <row r="15" spans="2:14">
      <c r="B15" s="2" t="s">
        <v>8</v>
      </c>
      <c r="C15" s="4" t="s">
        <v>19</v>
      </c>
      <c r="D15" s="8"/>
      <c r="E15" s="10"/>
      <c r="F15" s="12"/>
      <c r="G15" s="12">
        <f t="shared" si="0"/>
        <v>0</v>
      </c>
      <c r="H15" s="15"/>
      <c r="I15" s="16">
        <v>7</v>
      </c>
      <c r="J15" s="16"/>
      <c r="K15" s="18"/>
      <c r="L15" s="20"/>
      <c r="M15" s="22"/>
      <c r="N15" s="24" t="str">
        <f>IF('[1]Método de valoración de inventa'!$M15&lt;=80%,"A",IF('[1]Método de valoración de inventa'!$M15&lt;=95%,"B","C"))</f>
        <v>C</v>
      </c>
    </row>
    <row r="16" spans="2:14">
      <c r="B16" s="3" t="s">
        <v>9</v>
      </c>
      <c r="C16" s="5" t="s">
        <v>20</v>
      </c>
      <c r="D16" s="7"/>
      <c r="E16" s="11"/>
      <c r="F16" s="13"/>
      <c r="G16" s="13">
        <f t="shared" si="0"/>
        <v>0</v>
      </c>
      <c r="H16" s="15"/>
      <c r="I16" s="17">
        <v>8</v>
      </c>
      <c r="J16" s="17"/>
      <c r="K16" s="19"/>
      <c r="L16" s="21"/>
      <c r="M16" s="23"/>
      <c r="N16" s="25" t="str">
        <f>IF('[1]Método de valoración de inventa'!$M16&lt;=80%,"A",IF('[1]Método de valoración de inventa'!$M16&lt;=95%,"B","C"))</f>
        <v>A</v>
      </c>
    </row>
    <row r="17" spans="2:14">
      <c r="B17" s="2" t="s">
        <v>10</v>
      </c>
      <c r="C17" s="4" t="s">
        <v>21</v>
      </c>
      <c r="D17" s="8"/>
      <c r="E17" s="10"/>
      <c r="F17" s="12"/>
      <c r="G17" s="12">
        <f t="shared" si="0"/>
        <v>0</v>
      </c>
      <c r="H17" s="15"/>
      <c r="I17" s="16">
        <v>9</v>
      </c>
      <c r="J17" s="16"/>
      <c r="K17" s="18"/>
      <c r="L17" s="20"/>
      <c r="M17" s="22"/>
      <c r="N17" s="24" t="str">
        <f>IF('[1]Método de valoración de inventa'!$M17&lt;=80%,"A",IF('[1]Método de valoración de inventa'!$M17&lt;=95%,"B","C"))</f>
        <v>A</v>
      </c>
    </row>
    <row r="18" spans="2:14">
      <c r="B18" s="3" t="s">
        <v>11</v>
      </c>
      <c r="C18" s="5" t="s">
        <v>22</v>
      </c>
      <c r="D18" s="7"/>
      <c r="E18" s="11"/>
      <c r="F18" s="13"/>
      <c r="G18" s="13">
        <f t="shared" si="0"/>
        <v>0</v>
      </c>
      <c r="H18" s="15"/>
      <c r="I18" s="17">
        <v>10</v>
      </c>
      <c r="J18" s="17"/>
      <c r="K18" s="19"/>
      <c r="L18" s="21"/>
      <c r="M18" s="23"/>
      <c r="N18" s="25" t="str">
        <f>IF('[1]Método de valoración de inventa'!$M18&lt;=80%,"A",IF('[1]Método de valoración de inventa'!$M18&lt;=95%,"B","C"))</f>
        <v>A</v>
      </c>
    </row>
  </sheetData>
  <mergeCells count="3">
    <mergeCell ref="B4:N6"/>
    <mergeCell ref="I7:N7"/>
    <mergeCell ref="B1:N2"/>
  </mergeCells>
  <conditionalFormatting sqref="N9:N18">
    <cfRule type="containsText" dxfId="2" priority="1" operator="containsText" text="C">
      <formula>NOT(ISERROR(SEARCH(("C"),(R9))))</formula>
    </cfRule>
  </conditionalFormatting>
  <conditionalFormatting sqref="N9:N18">
    <cfRule type="containsText" dxfId="1" priority="2" operator="containsText" text="B">
      <formula>NOT(ISERROR(SEARCH(("B"),(R9))))</formula>
    </cfRule>
  </conditionalFormatting>
  <conditionalFormatting sqref="N9:N18">
    <cfRule type="containsText" dxfId="0" priority="3" operator="containsText" text="A">
      <formula>NOT(ISERROR(SEARCH(("A"),(R9))))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8663ece-538f-49bc-9a03-ac0dd078d0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6EEEDBCC0EC04184E73F6821D1EAD4" ma:contentTypeVersion="18" ma:contentTypeDescription="Create a new document." ma:contentTypeScope="" ma:versionID="7707b0707c032c9b64acfad0a5786f44">
  <xsd:schema xmlns:xsd="http://www.w3.org/2001/XMLSchema" xmlns:xs="http://www.w3.org/2001/XMLSchema" xmlns:p="http://schemas.microsoft.com/office/2006/metadata/properties" xmlns:ns3="8563eeba-20dc-4d80-b766-b1bb806bd7b3" xmlns:ns4="48663ece-538f-49bc-9a03-ac0dd078d05d" targetNamespace="http://schemas.microsoft.com/office/2006/metadata/properties" ma:root="true" ma:fieldsID="2e186b3835cfe93dfdc0a7bd0e4bb4d8" ns3:_="" ns4:_="">
    <xsd:import namespace="8563eeba-20dc-4d80-b766-b1bb806bd7b3"/>
    <xsd:import namespace="48663ece-538f-49bc-9a03-ac0dd078d05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Location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3eeba-20dc-4d80-b766-b1bb806bd7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663ece-538f-49bc-9a03-ac0dd078d0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641752-0108-4C94-9C8F-6D8C4C908A11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48663ece-538f-49bc-9a03-ac0dd078d05d"/>
    <ds:schemaRef ds:uri="8563eeba-20dc-4d80-b766-b1bb806bd7b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416DDF2-AA6E-4E56-89B1-22B730278E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FA2183-207A-45B6-9F13-3C3D6376B0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3eeba-20dc-4d80-b766-b1bb806bd7b3"/>
    <ds:schemaRef ds:uri="48663ece-538f-49bc-9a03-ac0dd078d0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Fernanda Amaya Jimenez</dc:creator>
  <cp:lastModifiedBy>Laura Fernanda Amaya Jimenez</cp:lastModifiedBy>
  <dcterms:created xsi:type="dcterms:W3CDTF">2024-12-04T11:48:04Z</dcterms:created>
  <dcterms:modified xsi:type="dcterms:W3CDTF">2025-01-13T20:05:08Z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0x010100C06EEEDBCC0EC04184E73F6821D1EAD4</vt:lpwstr>
  </property>
</Properties>
</file>